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  <author>hongvm1</author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1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<sst xmlns="http://schemas.openxmlformats.org/spreadsheetml/2006/main" count="169" uniqueCount="84">
  <si>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</si>
  <si>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</si>
  <si>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</si>
  <si>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</si>
  <si>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</si>
  <si>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</si>
  <si>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</si>
  <si>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</si>
  <si>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</si>
  <si>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</si>
  <si>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</si>
  <si>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</si>
  <si>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</si>
  <si>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</si>
  <si>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</si>
  <si>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</si>
  <si>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</si>
  <si>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</si>
  <si>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</si>
  <si>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</si>
  <si>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</si>
  <si>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</si>
  <si>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</si>
  <si>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</si>
  <si>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</si>
  <si>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</si>
  <si>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</si>
  <si>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</si>
  <si>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</si>
  <si>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</si>
  <si>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1.2</t>
  </si>
  <si>
    <t>1.3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</si>
  <si>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</si>
  <si>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</si>
  <si>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</si>
  <si>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</si>
  <si>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</si>
  <si>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</si>
  <si>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</si>
  <si>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</si>
  <si>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</si>
  <si>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</si>
  <si>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</si>
  <si>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</si>
  <si>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</si>
  <si>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</si>
  <si>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</si>
  <si>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</si>
  <si>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</si>
  <si>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</si>
  <si>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</si>
  <si>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</si>
  <si>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</si>
  <si>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</si>
  <si>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</si>
  <si>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</si>
  <si>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</si>
  <si>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</si>
  <si>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</si>
  <si>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</si>
  <si>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</si>
  <si>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</si>
  <si>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</si>
  <si>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</si>
  <si>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</si>
  <si>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</si>
  <si>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</si>
  <si>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</si>
  <si>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</si>
  <si>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</si>
  <si>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</si>
  <si>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</si>
  <si>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</si>
  <si>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</si>
  <si>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</si>
  <si>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</si>
  <si>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</si>
  <si>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</si>
  <si>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r>
      <t xml:space="preserve">Tên Công ty quản lý quỹ: </t>
    </r>
    <r>
      <rPr>
        <b/>
        <sz val="12"/>
        <rFont val="Times New Roman"/>
        <family val="1"/>
      </rPr>
      <t>Công ty cổ phần Quản lý Quỹ Ngân hàng TMCP Đại Chúng Việt Nam</t>
    </r>
  </si>
  <si>
    <r>
      <t xml:space="preserve">Tên Ngân hàng giám sát: </t>
    </r>
    <r>
      <rPr>
        <b/>
        <sz val="12"/>
        <rFont val="Times New Roman"/>
        <family val="1"/>
      </rPr>
      <t>Ngân Hàng TMCP Đầu tư và Phát triển Việt Nam - Chi nhánh Hà Thành</t>
    </r>
  </si>
  <si>
    <r>
      <t>Tên Quỹ:</t>
    </r>
    <r>
      <rPr>
        <b/>
        <sz val="12"/>
        <rFont val="Times New Roman"/>
        <family val="1"/>
      </rPr>
      <t xml:space="preserve"> Quỹ đầu tư Trái Phiếu PVcom</t>
    </r>
  </si>
  <si>
    <t>của quỹ</t>
  </si>
  <si>
    <t>của một lô chứng
  chỉ quỹ ETF</t>
  </si>
  <si>
    <t>của một chứng chỉ quỹ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</si>
</sst>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/>
    </xf>
    <xf numFmtId="184" fontId="45" fillId="34" borderId="11" xfId="44" applyNumberFormat="1" applyFont="1" applyFill="1" applyBorder="1" applyAlignment="1">
      <alignment horizontal="right" vertical="center" wrapText="1"/>
    </xf>
    <xf numFmtId="184" fontId="2" fillId="34" borderId="11" xfId="44" applyNumberFormat="1" applyFont="1" applyFill="1" applyBorder="1" applyAlignment="1">
      <alignment horizontal="right" vertical="center" wrapText="1"/>
    </xf>
    <xf numFmtId="179" fontId="45" fillId="34" borderId="11" xfId="44" applyNumberFormat="1" applyFont="1" applyFill="1" applyBorder="1" applyAlignment="1">
      <alignment horizontal="right" vertical="center" wrapText="1"/>
    </xf>
    <xf numFmtId="179" fontId="2" fillId="34" borderId="11" xfId="44" applyNumberFormat="1" applyFont="1" applyFill="1" applyBorder="1" applyAlignment="1">
      <alignment horizontal="right" vertical="center" wrapText="1"/>
    </xf>
    <xf numFmtId="184" fontId="2" fillId="34" borderId="11" xfId="42" applyNumberFormat="1" applyFont="1" applyFill="1" applyBorder="1" applyAlignment="1">
      <alignment horizontal="right" vertical="center" wrapText="1"/>
    </xf>
    <xf numFmtId="184" fontId="4" fillId="34" borderId="11" xfId="42" applyNumberFormat="1" applyFont="1" applyFill="1" applyBorder="1" applyAlignment="1">
      <alignment horizontal="right" vertical="center" wrapText="1"/>
    </xf>
    <xf numFmtId="179" fontId="2" fillId="34" borderId="11" xfId="45" applyNumberFormat="1" applyFont="1" applyFill="1" applyBorder="1" applyAlignment="1">
      <alignment horizontal="right" vertical="center" wrapText="1"/>
    </xf>
    <xf numFmtId="184" fontId="6" fillId="0" borderId="11" xfId="42" applyNumberFormat="1" applyFont="1" applyFill="1" applyBorder="1" applyAlignment="1">
      <alignment horizontal="center" vertical="center" wrapText="1"/>
    </xf>
    <xf numFmtId="179" fontId="6" fillId="0" borderId="11" xfId="42" applyNumberFormat="1" applyFont="1" applyFill="1" applyBorder="1" applyAlignment="1">
      <alignment vertical="center"/>
    </xf>
    <xf numFmtId="184" fontId="6" fillId="0" borderId="11" xfId="42" applyNumberFormat="1" applyFont="1" applyFill="1" applyBorder="1" applyAlignment="1">
      <alignment vertical="center"/>
    </xf>
    <xf numFmtId="10" fontId="6" fillId="0" borderId="11" xfId="61" applyNumberFormat="1" applyFont="1" applyFill="1" applyBorder="1" applyAlignment="1">
      <alignment vertical="center"/>
    </xf>
    <xf numFmtId="10" fontId="2" fillId="34" borderId="11" xfId="44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/>
    </xf>
    <xf numFmtId="0" fontId="6" fillId="34" borderId="13" xfId="58" applyFont="1" applyFill="1" applyBorder="1" applyAlignment="1">
      <alignment horizontal="left" vertical="center" wrapText="1"/>
      <protection/>
    </xf>
    <xf numFmtId="0" fontId="2" fillId="34" borderId="14" xfId="58" applyFont="1" applyFill="1" applyBorder="1" applyAlignment="1">
      <alignment horizontal="left" vertical="center" wrapText="1"/>
      <protection/>
    </xf>
    <xf numFmtId="184" fontId="2" fillId="34" borderId="13" xfId="44" applyNumberFormat="1" applyFont="1" applyFill="1" applyBorder="1" applyAlignment="1">
      <alignment horizontal="right" vertical="center" wrapText="1"/>
    </xf>
    <xf numFmtId="184" fontId="2" fillId="34" borderId="14" xfId="44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3" xfId="57"/>
    <cellStyle name="Normal 3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1" t="s">
        <v>0</v>
      </c>
      <c r="B1" s="31"/>
      <c r="C1" s="31"/>
      <c r="D1" s="31"/>
    </row>
    <row r="2" spans="1:4" ht="15" customHeight="1">
      <c r="A2" s="1" t="s">
        <v>1</v>
      </c>
      <c r="B2" s="1" t="s">
        <v>1</v>
      </c>
      <c r="C2" s="2" t="s">
        <v>2</v>
      </c>
      <c r="D2" s="9">
        <v>44707</v>
      </c>
    </row>
    <row r="3" spans="1:4" ht="15" customHeight="1">
      <c r="A3" s="1" t="s">
        <v>1</v>
      </c>
      <c r="B3" s="1" t="s">
        <v>1</v>
      </c>
      <c r="C3" s="2" t="s">
        <v>3</v>
      </c>
      <c r="D3" s="9">
        <f>+D2+6</f>
        <v>44713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8" t="s">
        <v>78</v>
      </c>
      <c r="B5" s="1"/>
      <c r="C5" s="1"/>
      <c r="D5" s="1" t="s">
        <v>1</v>
      </c>
    </row>
    <row r="6" spans="1:4" ht="15" customHeight="1">
      <c r="A6" s="8" t="s">
        <v>79</v>
      </c>
      <c r="B6" s="1"/>
      <c r="C6" s="1"/>
      <c r="D6" s="1"/>
    </row>
    <row r="7" spans="1:4" ht="15" customHeight="1">
      <c r="A7" s="8" t="s">
        <v>80</v>
      </c>
      <c r="B7" s="1"/>
      <c r="C7" s="1"/>
      <c r="D7" s="1"/>
    </row>
    <row r="8" spans="1:4" ht="15" customHeight="1">
      <c r="A8" s="10" t="str">
        <f>+"Ngày định giá/Ngày giao dịch: ngày "&amp;TEXT(D3+1,"dd")&amp;" tháng "&amp;TEXT(D3,"mm")&amp;" năm "&amp;TEXT(D3,"yyyy")</f>
        <v>Ngày định giá/Ngày giao dịch: ngày 02 tháng 06 năm 2022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4" t="s">
        <v>19</v>
      </c>
      <c r="D17" s="34"/>
    </row>
    <row r="18" spans="1:4" ht="15" customHeight="1">
      <c r="A18" s="1" t="s">
        <v>1</v>
      </c>
      <c r="B18" s="1" t="s">
        <v>1</v>
      </c>
      <c r="C18" s="34" t="s">
        <v>20</v>
      </c>
      <c r="D18" s="34"/>
    </row>
    <row r="19" spans="1:4" ht="15" customHeight="1">
      <c r="A19" s="1" t="s">
        <v>1</v>
      </c>
      <c r="B19" s="1" t="s">
        <v>1</v>
      </c>
      <c r="C19" s="34" t="s">
        <v>21</v>
      </c>
      <c r="D19" s="34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15" customHeight="1">
      <c r="A23" s="32" t="s">
        <v>22</v>
      </c>
      <c r="B23" s="32"/>
      <c r="C23" s="32" t="s">
        <v>23</v>
      </c>
      <c r="D23" s="32"/>
    </row>
    <row r="24" spans="1:4" ht="15" customHeight="1">
      <c r="A24" s="33" t="s">
        <v>24</v>
      </c>
      <c r="B24" s="33"/>
      <c r="C24" s="33" t="s">
        <v>24</v>
      </c>
      <c r="D24" s="33"/>
    </row>
    <row r="25" spans="1:4" ht="15" customHeight="1">
      <c r="A25" s="34" t="s">
        <v>1</v>
      </c>
      <c r="B25" s="34"/>
      <c r="C25" s="34" t="s">
        <v>1</v>
      </c>
      <c r="D25" s="34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28" t="s">
        <v>6</v>
      </c>
      <c r="B1" s="28" t="s">
        <v>25</v>
      </c>
      <c r="C1" s="28" t="s">
        <v>26</v>
      </c>
      <c r="D1" s="28" t="s">
        <v>27</v>
      </c>
    </row>
    <row r="2" spans="1:4" ht="15" customHeight="1">
      <c r="A2" s="29" t="s">
        <v>9</v>
      </c>
      <c r="B2" s="29" t="s">
        <v>28</v>
      </c>
      <c r="C2" s="29"/>
      <c r="D2" s="29"/>
    </row>
    <row r="3" spans="1:4" ht="15" customHeight="1">
      <c r="A3" s="30" t="s">
        <v>29</v>
      </c>
      <c r="B3" s="30" t="s">
        <v>81</v>
      </c>
      <c r="C3" s="30"/>
      <c r="D3" s="30"/>
    </row>
    <row r="4" spans="1:4" ht="15" customHeight="1">
      <c r="A4" s="30" t="s">
        <v>30</v>
      </c>
      <c r="B4" s="30" t="s">
        <v>82</v>
      </c>
      <c r="C4" s="30"/>
      <c r="D4" s="30"/>
    </row>
    <row r="5" spans="1:4" ht="15" customHeight="1">
      <c r="A5" s="30" t="s">
        <v>31</v>
      </c>
      <c r="B5" s="30" t="s">
        <v>83</v>
      </c>
      <c r="C5" s="30"/>
      <c r="D5" s="30"/>
    </row>
    <row r="6" spans="1:4" ht="15" customHeight="1">
      <c r="A6" s="29" t="s">
        <v>12</v>
      </c>
      <c r="B6" s="29" t="s">
        <v>32</v>
      </c>
      <c r="C6" s="29"/>
      <c r="D6" s="29"/>
    </row>
    <row r="7" spans="1:4" ht="15" customHeight="1">
      <c r="A7" s="30" t="s">
        <v>33</v>
      </c>
      <c r="B7" s="30" t="s">
        <v>34</v>
      </c>
      <c r="C7" s="30"/>
      <c r="D7" s="30"/>
    </row>
    <row r="8" spans="1:4" ht="15" customHeight="1">
      <c r="A8" s="30" t="s">
        <v>35</v>
      </c>
      <c r="B8" s="30" t="s">
        <v>36</v>
      </c>
      <c r="C8" s="30"/>
      <c r="D8" s="30"/>
    </row>
    <row r="9" spans="1:4" ht="15" customHeight="1">
      <c r="A9" s="30" t="s">
        <v>37</v>
      </c>
      <c r="B9" s="30" t="s">
        <v>38</v>
      </c>
      <c r="C9" s="30"/>
      <c r="D9" s="30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39</v>
      </c>
      <c r="B2" s="7" t="s">
        <v>28</v>
      </c>
      <c r="C2" s="7"/>
      <c r="D2" s="7"/>
    </row>
    <row r="3" spans="1:4" ht="15" customHeight="1">
      <c r="A3" s="7" t="s">
        <v>9</v>
      </c>
      <c r="B3" s="7" t="s">
        <v>40</v>
      </c>
      <c r="C3" s="7"/>
      <c r="D3" s="7"/>
    </row>
    <row r="4" spans="1:4" ht="15" customHeight="1">
      <c r="A4" s="4" t="s">
        <v>29</v>
      </c>
      <c r="B4" s="4" t="s">
        <v>41</v>
      </c>
      <c r="C4" s="11">
        <v>103291987545.45288</v>
      </c>
      <c r="D4" s="12">
        <v>104407876752.45288</v>
      </c>
    </row>
    <row r="5" spans="1:4" ht="15" customHeight="1">
      <c r="A5" s="4" t="s">
        <v>30</v>
      </c>
      <c r="B5" s="4" t="s">
        <v>42</v>
      </c>
      <c r="C5" s="11"/>
      <c r="D5" s="12"/>
    </row>
    <row r="6" spans="1:4" ht="15" customHeight="1">
      <c r="A6" s="4" t="s">
        <v>31</v>
      </c>
      <c r="B6" s="4" t="s">
        <v>43</v>
      </c>
      <c r="C6" s="13">
        <v>11772.81</v>
      </c>
      <c r="D6" s="13">
        <v>11831.45</v>
      </c>
    </row>
    <row r="7" spans="1:4" ht="15" customHeight="1">
      <c r="A7" s="7" t="s">
        <v>12</v>
      </c>
      <c r="B7" s="7" t="s">
        <v>44</v>
      </c>
      <c r="C7" s="12"/>
      <c r="D7" s="12"/>
    </row>
    <row r="8" spans="1:4" ht="15" customHeight="1">
      <c r="A8" s="4" t="s">
        <v>33</v>
      </c>
      <c r="B8" s="4" t="s">
        <v>41</v>
      </c>
      <c r="C8" s="12">
        <v>99940666681.45288</v>
      </c>
      <c r="D8" s="12">
        <v>103291987545.45288</v>
      </c>
    </row>
    <row r="9" spans="1:4" ht="15" customHeight="1">
      <c r="A9" s="4" t="s">
        <v>35</v>
      </c>
      <c r="B9" s="4" t="s">
        <v>42</v>
      </c>
      <c r="C9" s="12"/>
      <c r="D9" s="12"/>
    </row>
    <row r="10" spans="1:4" ht="15" customHeight="1">
      <c r="A10" s="4" t="s">
        <v>37</v>
      </c>
      <c r="B10" s="4" t="s">
        <v>43</v>
      </c>
      <c r="C10" s="13">
        <v>11739.31</v>
      </c>
      <c r="D10" s="14">
        <v>11772.81</v>
      </c>
    </row>
    <row r="11" spans="1:4" ht="12.75" customHeight="1">
      <c r="A11" s="7" t="s">
        <v>15</v>
      </c>
      <c r="B11" s="7" t="s">
        <v>45</v>
      </c>
      <c r="C11" s="15">
        <v>-3351320864</v>
      </c>
      <c r="D11" s="15">
        <v>-1115889207</v>
      </c>
    </row>
    <row r="12" spans="1:4" ht="15" customHeight="1">
      <c r="A12" s="4" t="s">
        <v>46</v>
      </c>
      <c r="B12" s="4" t="s">
        <v>47</v>
      </c>
      <c r="C12" s="15">
        <v>-285343375</v>
      </c>
      <c r="D12" s="15">
        <v>-516649851</v>
      </c>
    </row>
    <row r="13" spans="1:4" ht="15" customHeight="1">
      <c r="A13" s="4" t="s">
        <v>48</v>
      </c>
      <c r="B13" s="4" t="s">
        <v>49</v>
      </c>
      <c r="C13" s="15">
        <v>-3065977489</v>
      </c>
      <c r="D13" s="15">
        <v>-599239356</v>
      </c>
    </row>
    <row r="14" spans="1:4" ht="15" customHeight="1">
      <c r="A14" s="4" t="s">
        <v>50</v>
      </c>
      <c r="B14" s="4" t="s">
        <v>51</v>
      </c>
      <c r="C14" s="16">
        <v>0</v>
      </c>
      <c r="D14" s="16">
        <v>0</v>
      </c>
    </row>
    <row r="15" spans="1:4" ht="15" customHeight="1">
      <c r="A15" s="7" t="s">
        <v>52</v>
      </c>
      <c r="B15" s="7" t="s">
        <v>53</v>
      </c>
      <c r="C15" s="13">
        <v>-33.5</v>
      </c>
      <c r="D15" s="17">
        <v>-58.64000000000124</v>
      </c>
    </row>
    <row r="16" spans="1:4" ht="15" customHeight="1">
      <c r="A16" s="7" t="s">
        <v>54</v>
      </c>
      <c r="B16" s="23" t="s">
        <v>55</v>
      </c>
      <c r="C16" s="24"/>
      <c r="D16" s="25"/>
    </row>
    <row r="17" spans="1:4" ht="15" customHeight="1">
      <c r="A17" s="4" t="s">
        <v>56</v>
      </c>
      <c r="B17" s="4" t="s">
        <v>57</v>
      </c>
      <c r="C17" s="18">
        <v>132449949556.45288</v>
      </c>
      <c r="D17" s="18">
        <v>132449949556.45288</v>
      </c>
    </row>
    <row r="18" spans="1:4" ht="15" customHeight="1">
      <c r="A18" s="4" t="s">
        <v>58</v>
      </c>
      <c r="B18" s="4" t="s">
        <v>59</v>
      </c>
      <c r="C18" s="18">
        <v>85503459440.45288</v>
      </c>
      <c r="D18" s="18">
        <v>85166301498.45288</v>
      </c>
    </row>
    <row r="19" spans="1:4" ht="15" customHeight="1">
      <c r="A19" s="7" t="s">
        <v>60</v>
      </c>
      <c r="B19" s="23" t="s">
        <v>32</v>
      </c>
      <c r="C19" s="26"/>
      <c r="D19" s="27"/>
    </row>
    <row r="20" spans="1:4" ht="15" customHeight="1">
      <c r="A20" s="4" t="s">
        <v>61</v>
      </c>
      <c r="B20" s="4" t="s">
        <v>34</v>
      </c>
      <c r="C20" s="19">
        <v>0</v>
      </c>
      <c r="D20" s="14">
        <v>0</v>
      </c>
    </row>
    <row r="21" spans="1:4" ht="15" customHeight="1">
      <c r="A21" s="4" t="s">
        <v>62</v>
      </c>
      <c r="B21" s="4" t="s">
        <v>36</v>
      </c>
      <c r="C21" s="20">
        <v>0</v>
      </c>
      <c r="D21" s="12">
        <v>0</v>
      </c>
    </row>
    <row r="22" spans="1:4" ht="15" customHeight="1">
      <c r="A22" s="4" t="s">
        <v>63</v>
      </c>
      <c r="B22" s="4" t="s">
        <v>38</v>
      </c>
      <c r="C22" s="21">
        <v>0</v>
      </c>
      <c r="D22" s="22">
        <v>0</v>
      </c>
    </row>
    <row r="23" spans="1:4" ht="15" customHeight="1">
      <c r="A23" s="7" t="s">
        <v>64</v>
      </c>
      <c r="B23" s="7" t="s">
        <v>65</v>
      </c>
      <c r="C23" s="7"/>
      <c r="D23" s="7"/>
    </row>
    <row r="24" spans="1:4" ht="15" customHeight="1">
      <c r="A24" s="7" t="s">
        <v>9</v>
      </c>
      <c r="B24" s="7" t="s">
        <v>40</v>
      </c>
      <c r="C24" s="7"/>
      <c r="D24" s="7"/>
    </row>
    <row r="25" spans="1:4" ht="15" customHeight="1">
      <c r="A25" s="7" t="s">
        <v>12</v>
      </c>
      <c r="B25" s="7" t="s">
        <v>44</v>
      </c>
      <c r="C25" s="7"/>
      <c r="D25" s="7"/>
    </row>
    <row r="26" spans="1:4" ht="15" customHeight="1">
      <c r="A26" s="7" t="s">
        <v>15</v>
      </c>
      <c r="B26" s="7" t="s">
        <v>66</v>
      </c>
      <c r="C26" s="7"/>
      <c r="D26" s="7"/>
    </row>
    <row r="27" spans="1:4" ht="15" customHeight="1">
      <c r="A27" s="7" t="s">
        <v>52</v>
      </c>
      <c r="B27" s="7" t="s">
        <v>67</v>
      </c>
      <c r="C27" s="7" t="s">
        <v>68</v>
      </c>
      <c r="D27" s="7" t="s">
        <v>68</v>
      </c>
    </row>
    <row r="28" spans="1:4" ht="15" customHeight="1">
      <c r="A28" s="4" t="s">
        <v>69</v>
      </c>
      <c r="B28" s="4" t="s">
        <v>70</v>
      </c>
      <c r="C28" s="4"/>
      <c r="D28" s="4"/>
    </row>
    <row r="29" spans="1:4" ht="15" customHeight="1">
      <c r="A29" s="4" t="s">
        <v>71</v>
      </c>
      <c r="B29" s="4" t="s">
        <v>72</v>
      </c>
      <c r="C29" s="4"/>
      <c r="D29" s="4"/>
    </row>
    <row r="30" spans="1:4" ht="15" customHeight="1">
      <c r="A30" s="7" t="s">
        <v>54</v>
      </c>
      <c r="B30" s="7" t="s">
        <v>73</v>
      </c>
      <c r="C30" s="7"/>
      <c r="D30" s="7"/>
    </row>
    <row r="31" spans="1:4" ht="15" customHeight="1">
      <c r="A31" s="4" t="s">
        <v>56</v>
      </c>
      <c r="B31" s="4" t="s">
        <v>57</v>
      </c>
      <c r="C31" s="4"/>
      <c r="D31" s="4"/>
    </row>
    <row r="32" spans="1:4" ht="15" customHeight="1">
      <c r="A32" s="4" t="s">
        <v>58</v>
      </c>
      <c r="B32" s="4" t="s">
        <v>59</v>
      </c>
      <c r="C32" s="4"/>
      <c r="D32" s="4"/>
    </row>
    <row r="33" spans="1:4" ht="15" customHeight="1">
      <c r="A33" s="34" t="s">
        <v>74</v>
      </c>
      <c r="B33" s="34"/>
      <c r="C33" s="34"/>
      <c r="D33" s="34"/>
    </row>
    <row r="34" spans="1:4" ht="15" customHeight="1">
      <c r="A34" s="34" t="s">
        <v>75</v>
      </c>
      <c r="B34" s="34"/>
      <c r="C34" s="34"/>
      <c r="D34" s="34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76</v>
      </c>
      <c r="C1" s="6" t="s">
        <v>7</v>
      </c>
    </row>
    <row r="2" spans="1:3" ht="15" customHeight="1">
      <c r="A2" s="4" t="s">
        <v>77</v>
      </c>
      <c r="B2" s="4" t="s">
        <v>77</v>
      </c>
      <c r="C2" s="4" t="s">
        <v>77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CONCATENATE("{'SheetId':'532945ab-6ee2-445c-968d-e7f02eb76aac'",",","'UId':'45b08bd2-96ec-4c18-a8e8-9e7e47bac452'",",'Col':",COLUMN(#REF!),",'Row':",ROW(#REF!),",","'Format':'numberic'",",'Value':'",SUBSTITUTE(#REF!,"'","\'"),"','TargetCode':''}")</f>
        <v>#REF!</v>
      </c>
    </row>
    <row r="2" ht="12.75">
      <c r="A2" t="e">
        <f>CONCATENATE("{'SheetId':'532945ab-6ee2-445c-968d-e7f02eb76aac'",",","'UId':'d132f729-b6c1-49cf-b9f5-ab3e04e5d79b'",",'Col':",COLUMN(#REF!),",'Row':",ROW(#REF!),",","'Format':'numberic'",",'Value':'",SUBSTITUTE(#REF!,"'","\'"),"','TargetCode':''}")</f>
        <v>#REF!</v>
      </c>
    </row>
    <row r="3" ht="12.75">
      <c r="A3" t="e">
        <f>CONCATENATE("{'SheetId':'532945ab-6ee2-445c-968d-e7f02eb76aac'",",","'UId':'1f175759-6dcd-4ce2-a463-54620d3cec54'",",'Col':",COLUMN(#REF!),",'Row':",ROW(#REF!),",","'Format':'numberic'",",'Value':'",SUBSTITUTE(#REF!,"'","\'"),"','TargetCode':''}")</f>
        <v>#REF!</v>
      </c>
    </row>
    <row r="4" ht="12.75">
      <c r="A4" t="e">
        <f>CONCATENATE("{'SheetId':'532945ab-6ee2-445c-968d-e7f02eb76aac'",",","'UId':'df63451e-4881-4f55-9d40-3ad3e6256289'",",'Col':",COLUMN(#REF!),",'Row':",ROW(#REF!),",","'Format':'numberic'",",'Value':'",SUBSTITUTE(#REF!,"'","\'"),"','TargetCode':''}")</f>
        <v>#REF!</v>
      </c>
    </row>
    <row r="5" ht="12.75">
      <c r="A5" t="e">
        <f>CONCATENATE("{'SheetId':'532945ab-6ee2-445c-968d-e7f02eb76aac'",",","'UId':'2eff2f57-bc8b-45eb-a1ab-ce1a46dd2e39'",",'Col':",COLUMN(#REF!),",'Row':",ROW(#REF!),",","'Format':'numberic'",",'Value':'",SUBSTITUTE(#REF!,"'","\'"),"','TargetCode':''}")</f>
        <v>#REF!</v>
      </c>
    </row>
    <row r="6" ht="12.75">
      <c r="A6" t="e">
        <f>CONCATENATE("{'SheetId':'532945ab-6ee2-445c-968d-e7f02eb76aac'",",","'UId':'14241584-115f-4a0b-853a-c294e7421148'",",'Col':",COLUMN(#REF!),",'Row':",ROW(#REF!),",","'Format':'numberic'",",'Value':'",SUBSTITUTE(#REF!,"'","\'"),"','TargetCode':''}")</f>
        <v>#REF!</v>
      </c>
    </row>
    <row r="7" ht="12.75">
      <c r="A7" t="e">
        <f>CONCATENATE("{'SheetId':'532945ab-6ee2-445c-968d-e7f02eb76aac'",",","'UId':'8922bb11-1c36-45a2-b95e-d93a0bfb38a0'",",'Col':",COLUMN(#REF!),",'Row':",ROW(#REF!),",","'Format':'numberic'",",'Value':'",SUBSTITUTE(#REF!,"'","\'"),"','TargetCode':''}")</f>
        <v>#REF!</v>
      </c>
    </row>
    <row r="8" ht="12.75">
      <c r="A8" t="e">
        <f>CONCATENATE("{'SheetId':'532945ab-6ee2-445c-968d-e7f02eb76aac'",",","'UId':'0386b55c-340a-4ccd-b981-23c5ede5d6b8'",",'Col':",COLUMN(#REF!),",'Row':",ROW(#REF!),",","'Format':'numberic'",",'Value':'",SUBSTITUTE(#REF!,"'","\'"),"','TargetCode':''}")</f>
        <v>#REF!</v>
      </c>
    </row>
    <row r="9" ht="12.75">
      <c r="A9" t="e">
        <f>CONCATENATE("{'SheetId':'532945ab-6ee2-445c-968d-e7f02eb76aac'",",","'UId':'52cfa2aa-2e4e-4d9b-aa94-408ee6db76ba'",",'Col':",COLUMN(#REF!),",'Row':",ROW(#REF!),",","'Format':'numberic'",",'Value':'",SUBSTITUTE(#REF!,"'","\'"),"','TargetCode':''}")</f>
        <v>#REF!</v>
      </c>
    </row>
    <row r="10" ht="12.75">
      <c r="A10" t="e">
        <f>CONCATENATE("{'SheetId':'532945ab-6ee2-445c-968d-e7f02eb76aac'",",","'UId':'9a5146c2-fdd2-41ce-9041-29ea7556319e'",",'Col':",COLUMN(#REF!),",'Row':",ROW(#REF!),",","'Format':'numberic'",",'Value':'",SUBSTITUTE(#REF!,"'","\'"),"','TargetCode':''}")</f>
        <v>#REF!</v>
      </c>
    </row>
    <row r="11" ht="12.75">
      <c r="A11" t="e">
        <f>CONCATENATE("{'SheetId':'532945ab-6ee2-445c-968d-e7f02eb76aac'",",","'UId':'0122b8e6-6e98-44a3-b5f5-62119cc28b58'",",'Col':",COLUMN(#REF!),",'Row':",ROW(#REF!),",","'Format':'numberic'",",'Value':'",SUBSTITUTE(#REF!,"'","\'"),"','TargetCode':''}")</f>
        <v>#REF!</v>
      </c>
    </row>
    <row r="12" ht="12.75">
      <c r="A12" t="e">
        <f>CONCATENATE("{'SheetId':'532945ab-6ee2-445c-968d-e7f02eb76aac'",",","'UId':'168f3043-fb6e-4c8d-b2e8-aadbc57d62ae'",",'Col':",COLUMN(#REF!),",'Row':",ROW(#REF!),",","'Format':'numberic'",",'Value':'",SUBSTITUTE(#REF!,"'","\'"),"','TargetCode':''}")</f>
        <v>#REF!</v>
      </c>
    </row>
    <row r="13" ht="12.75">
      <c r="A13" t="e">
        <f>CONCATENATE("{'SheetId':'532945ab-6ee2-445c-968d-e7f02eb76aac'",",","'UId':'dc373327-812c-4574-a89b-45e7962c83f9'",",'Col':",COLUMN(#REF!),",'Row':",ROW(#REF!),",","'Format':'numberic'",",'Value':'",SUBSTITUTE(#REF!,"'","\'"),"','TargetCode':''}")</f>
        <v>#REF!</v>
      </c>
    </row>
    <row r="14" ht="12.75">
      <c r="A14" t="e">
        <f>CONCATENATE("{'SheetId':'532945ab-6ee2-445c-968d-e7f02eb76aac'",",","'UId':'61429e25-1f7f-4225-afcd-4f77120fa043'",",'Col':",COLUMN(#REF!),",'Row':",ROW(#REF!),",","'Format':'numberic'",",'Value':'",SUBSTITUTE(#REF!,"'","\'"),"','TargetCode':''}")</f>
        <v>#REF!</v>
      </c>
    </row>
    <row r="15" ht="12.75">
      <c r="A15" t="e">
        <f>CONCATENATE("{'SheetId':'532945ab-6ee2-445c-968d-e7f02eb76aac'",",","'UId':'edff4b95-f346-4d9f-b0ef-26cf1f17b229'",",'Col':",COLUMN(#REF!),",'Row':",ROW(#REF!),",","'Format':'numberic'",",'Value':'",SUBSTITUTE(#REF!,"'","\'"),"','TargetCode':''}")</f>
        <v>#REF!</v>
      </c>
    </row>
    <row r="16" ht="12.75">
      <c r="A16" t="e">
        <f>CONCATENATE("{'SheetId':'532945ab-6ee2-445c-968d-e7f02eb76aac'",",","'UId':'2d8d3015-7339-4a4c-89aa-d8c5184315f6'",",'Col':",COLUMN(#REF!),",'Row':",ROW(#REF!),",","'Format':'numberic'",",'Value':'",SUBSTITUTE(#REF!,"'","\'"),"','TargetCode':''}")</f>
        <v>#REF!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{'SheetId':'0f0a93f5-60f7-4c27-9121-9ea290dd8334','UId':'7d8df9de-6ec3-46c6-a9cb-3bb3debdabc3','Col':3,'Row':4,'Format':'numberic','Value':'103291987545.453','TargetCode':''}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{'SheetId':'0f0a93f5-60f7-4c27-9121-9ea290dd8334','UId':'6878300a-c20f-462d-9746-1f03421f3475','Col':4,'Row':4,'Format':'numberic','Value':'104407876752.453','TargetCode':''}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{'SheetId':'0f0a93f5-60f7-4c27-9121-9ea290dd8334','UId':'cc99c128-86ca-47ff-b226-95c60d9beb91','Col':3,'Row':6,'Format':'numberic','Value':'11772.81','TargetCode':''}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{'SheetId':'0f0a93f5-60f7-4c27-9121-9ea290dd8334','UId':'c3bfcec2-e653-4f82-860b-803225fef5d1','Col':4,'Row':6,'Format':'numberic','Value':'11831.45','TargetCode':''}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{'SheetId':'0f0a93f5-60f7-4c27-9121-9ea290dd8334','UId':'1a4c42c9-725c-46f6-8a85-4bdbfb1f8740','Col':3,'Row':8,'Format':'numberic','Value':'99940666681.4529','TargetCode':''}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{'SheetId':'0f0a93f5-60f7-4c27-9121-9ea290dd8334','UId':'102a5969-ecf0-48a6-9b4c-2ef748e27d05','Col':4,'Row':8,'Format':'numberic','Value':'103291987545.453','TargetCode':''}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{'SheetId':'0f0a93f5-60f7-4c27-9121-9ea290dd8334','UId':'0adef1d5-524d-427d-84c0-491fb70d8521','Col':3,'Row':10,'Format':'numberic','Value':'11739.31','TargetCode':''}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{'SheetId':'0f0a93f5-60f7-4c27-9121-9ea290dd8334','UId':'dfb17dcf-c5ba-4757-9b28-e20992bc4553','Col':4,'Row':10,'Format':'numberic','Value':'11772.81','TargetCode':''}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{'SheetId':'0f0a93f5-60f7-4c27-9121-9ea290dd8334','UId':'8c1be6bf-76a4-42d7-9fe4-f4822068d5a4','Col':3,'Row':11,'Format':'numberic','Value':'-3351320864','TargetCode':''}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{'SheetId':'0f0a93f5-60f7-4c27-9121-9ea290dd8334','UId':'45174d06-2d38-411d-96aa-79e2629d72fe','Col':4,'Row':11,'Format':'numberic','Value':'-1115889207','TargetCode':''}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{'SheetId':'0f0a93f5-60f7-4c27-9121-9ea290dd8334','UId':'47189bce-6760-48da-9fba-cbd16cc1da69','Col':3,'Row':12,'Format':'numberic','Value':'-285343375','TargetCode':''}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{'SheetId':'0f0a93f5-60f7-4c27-9121-9ea290dd8334','UId':'54b90877-796c-44fd-b01c-bac401362c90','Col':4,'Row':12,'Format':'numberic','Value':'-516649851','TargetCode':''}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{'SheetId':'0f0a93f5-60f7-4c27-9121-9ea290dd8334','UId':'b596263e-ac83-4575-a696-5d078fa3d3e4','Col':3,'Row':13,'Format':'numberic','Value':'-3065977489','TargetCode':''}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{'SheetId':'0f0a93f5-60f7-4c27-9121-9ea290dd8334','UId':'97dfbdb2-a540-49b5-997a-79b58e09a2ce','Col':4,'Row':13,'Format':'numberic','Value':'-599239356','TargetCode':''}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{'SheetId':'0f0a93f5-60f7-4c27-9121-9ea290dd8334','UId':'99c444f1-5fe2-45a1-82fa-ae77b2e76c8c','Col':3,'Row':15,'Format':'numberic','Value':'-33.5','TargetCode':''}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{'SheetId':'0f0a93f5-60f7-4c27-9121-9ea290dd8334','UId':'3c320467-dbd9-42b8-b876-53a4718cfc56','Col':4,'Row':15,'Format':'numberic','Value':'-58.6400000000012','TargetCode':''}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{'SheetId':'0f0a93f5-60f7-4c27-9121-9ea290dd8334','UId':'b5f075a6-84c7-47a7-aca6-304f3e7f098b','Col':3,'Row':17,'Format':'numberic','Value':'132449949556.453','TargetCode':''}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{'SheetId':'0f0a93f5-60f7-4c27-9121-9ea290dd8334','UId':'4a3b5e69-6655-4a3c-91ad-151d0daffbbe','Col':4,'Row':17,'Format':'numberic','Value':'132449949556.453','TargetCode':''}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{'SheetId':'0f0a93f5-60f7-4c27-9121-9ea290dd8334','UId':'bc8aae90-3d32-424c-89d6-00637a1a5749','Col':3,'Row':18,'Format':'numberic','Value':'85503459440.4529','TargetCode':''}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{'SheetId':'0f0a93f5-60f7-4c27-9121-9ea290dd8334','UId':'0712758c-ed69-4c11-ad9c-a1786f232e94','Col':4,'Row':18,'Format':'numberic','Value':'85166301498.4529','TargetCode':''}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ngoantth</cp:lastModifiedBy>
  <dcterms:created xsi:type="dcterms:W3CDTF">2021-05-17T08:26:22Z</dcterms:created>
  <dcterms:modified xsi:type="dcterms:W3CDTF">2022-06-03T01:49:43Z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